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FAKIR1\Downloads\"/>
    </mc:Choice>
  </mc:AlternateContent>
  <xr:revisionPtr revIDLastSave="0" documentId="13_ncr:1_{69647DC1-D259-4353-BEFE-437D06773740}" xr6:coauthVersionLast="47" xr6:coauthVersionMax="47" xr10:uidLastSave="{00000000-0000-0000-0000-000000000000}"/>
  <bookViews>
    <workbookView xWindow="-110" yWindow="-110" windowWidth="19420" windowHeight="10420" xr2:uid="{A5751B14-3695-4122-8AA2-800A903F25F6}"/>
  </bookViews>
  <sheets>
    <sheet name="FR - FCPE EUR" sheetId="5" r:id="rId1"/>
    <sheet name="Lien Elis" sheetId="9" state="hidden" r:id="rId2"/>
  </sheets>
  <definedNames>
    <definedName name="_xlnm.Print_Area" localSheetId="0">'FR - FCPE EUR'!$B$1:$J$68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5" l="1"/>
  <c r="E52" i="5" l="1"/>
  <c r="E57" i="5"/>
  <c r="E58" i="5"/>
  <c r="E59" i="5"/>
  <c r="E56" i="5"/>
  <c r="E55" i="5"/>
  <c r="E54" i="5"/>
  <c r="E53" i="5"/>
  <c r="D45" i="5"/>
  <c r="D21" i="5" l="1"/>
  <c r="G22" i="5" s="1"/>
  <c r="B28" i="5" l="1"/>
  <c r="D28" i="5" s="1"/>
  <c r="F28" i="5" s="1"/>
  <c r="H28" i="5" s="1"/>
  <c r="F45" i="5" l="1"/>
  <c r="H45" i="5" s="1"/>
  <c r="I45" i="5" s="1"/>
  <c r="F52" i="5"/>
  <c r="G52" i="5" s="1"/>
  <c r="H52" i="5" s="1"/>
  <c r="J28" i="5"/>
  <c r="E37" i="5" l="1"/>
  <c r="G37" i="5" s="1"/>
  <c r="F59" i="5" l="1"/>
  <c r="G59" i="5" s="1"/>
  <c r="H59" i="5" s="1"/>
  <c r="F53" i="5"/>
  <c r="G53" i="5" s="1"/>
  <c r="H53" i="5" s="1"/>
  <c r="F55" i="5"/>
  <c r="G55" i="5" s="1"/>
  <c r="H55" i="5" s="1"/>
  <c r="F54" i="5"/>
  <c r="G54" i="5" s="1"/>
  <c r="H54" i="5" s="1"/>
  <c r="F56" i="5"/>
  <c r="G56" i="5" s="1"/>
  <c r="H56" i="5" s="1"/>
  <c r="F57" i="5"/>
  <c r="G57" i="5" s="1"/>
  <c r="H57" i="5" s="1"/>
  <c r="F58" i="5"/>
  <c r="G58" i="5" s="1"/>
  <c r="H58" i="5" s="1"/>
</calcChain>
</file>

<file path=xl/sharedStrings.xml><?xml version="1.0" encoding="utf-8"?>
<sst xmlns="http://schemas.openxmlformats.org/spreadsheetml/2006/main" count="38" uniqueCount="34">
  <si>
    <t xml:space="preserve">Evolution de l'action à l'échéance </t>
  </si>
  <si>
    <t>Nombre total de parts investies</t>
  </si>
  <si>
    <t>Salaire brut annuel 
(primes incluses)</t>
  </si>
  <si>
    <t>Prix de référence 
de l'action</t>
  </si>
  <si>
    <t>TABLEAU DE FLUCTUATION DU COURS DE L'ACTION</t>
  </si>
  <si>
    <t>Montant max autorisé à investir (1)</t>
  </si>
  <si>
    <t>Montant souscrit
(dans la limite du montant max autorisé)</t>
  </si>
  <si>
    <t>Min 50€ | Max 1/4 du salaire brut annuel (dans la limite de 50 000€)</t>
  </si>
  <si>
    <t>Nombre de parts offertes (Abondement) (2)</t>
  </si>
  <si>
    <t>Montant total réellement investi (3)</t>
  </si>
  <si>
    <t>(3) calculé sur la base du nombre total de parts investies avec le prix de référence de l'action</t>
  </si>
  <si>
    <t>Valeur finale estimée de votre investissement</t>
  </si>
  <si>
    <t>Gain total estimé</t>
  </si>
  <si>
    <t>Gain total estimé en % de l'investissement initial</t>
  </si>
  <si>
    <t>Veuillez ne remplir que les cellules en bleu turquoise</t>
  </si>
  <si>
    <t>Nombre de parts investies (avec le prix de l'action décotée)</t>
  </si>
  <si>
    <t>En %</t>
  </si>
  <si>
    <t>(2) 1 action offerte pour 10 actions achetées</t>
  </si>
  <si>
    <t>https://www.bing.com/search?q=XPAR:ELIS&amp;form=skydnc&amp;tf=U2VydmljZT1GaW5hbmNlQW5zd2VyIFNjZW5hcmlvPVNlY3VyaXR5RGV0YWlsIFBvc2l0aW9uPU5PUCBSYW5raW5nRGF0YT1UcnVlIEZvcmNlUGxhY2U9RmFsc2UgUGFpcnM9dDphZThoY3c7IHw%3d&amp;hs=%2bh990iY0yFqPQJIMfjlUBY1ny59GSOWVOcmGUJLMCeo%3d</t>
  </si>
  <si>
    <t>Cours estimé de l'action Elis à l'échéance</t>
  </si>
  <si>
    <t>Gain total estimé*</t>
  </si>
  <si>
    <t>Votre investissement suivra l'évolution du cours de l'action Elis à la hausse comme à la baisse. Il est ainsi exposé au risque de perte en capital.</t>
  </si>
  <si>
    <t>Montant brut que vous souhaitez investir</t>
  </si>
  <si>
    <t>SIMULER VOTRE INVESTISSEMENT (EUR)</t>
  </si>
  <si>
    <t>Prix de 
souscription</t>
  </si>
  <si>
    <t>(1) correspondant à 25% du salaire brut annuel 2024 estimé (primes incluses) dans la limite de 50 000€ (montant maximum autorisé à investir)</t>
  </si>
  <si>
    <t>*L'abondement est exonéré d'impôt sur le revenu mais assujetti à la CSG/CRDS (9,7%) lors de la souscription. Seul le montant de l'abondement net de CSG/CRDS sera affecté à la souscription de parts du FCPE Elis for all - Relais 2024. 
Les plus-values éventuelles sont exonérées d'impôt sur le revenu, mais sont soumises aux prélèvements sociaux. Le taux en vigueur au 1er janvier 2024 est de 17,2%.</t>
  </si>
  <si>
    <t>Somme des avantages (décote et abondement) proposés par l'offre pour votre investissement :</t>
  </si>
  <si>
    <t xml:space="preserve">            Décote</t>
  </si>
  <si>
    <r>
      <rPr>
        <b/>
        <u/>
        <sz val="13"/>
        <color theme="1"/>
        <rFont val="Century Gothic"/>
        <family val="2"/>
      </rPr>
      <t>Etape 1</t>
    </r>
    <r>
      <rPr>
        <b/>
        <sz val="13"/>
        <color theme="1"/>
        <rFont val="Century Gothic"/>
        <family val="2"/>
      </rPr>
      <t xml:space="preserve"> : Renseignez votre salaire brut prévisionnel annuel (primes incluses) pour 2024 </t>
    </r>
  </si>
  <si>
    <r>
      <rPr>
        <b/>
        <u/>
        <sz val="13"/>
        <color theme="1"/>
        <rFont val="Century Gothic"/>
        <family val="2"/>
      </rPr>
      <t>Etape 2</t>
    </r>
    <r>
      <rPr>
        <b/>
        <sz val="13"/>
        <color theme="1"/>
        <rFont val="Century Gothic"/>
        <family val="2"/>
      </rPr>
      <t xml:space="preserve"> : Saisissez le montant que vous souhaitez investir (dans la limite autorisée)</t>
    </r>
  </si>
  <si>
    <r>
      <rPr>
        <b/>
        <u/>
        <sz val="13"/>
        <color theme="1"/>
        <rFont val="Century Gothic"/>
        <family val="2"/>
      </rPr>
      <t>Etape 3</t>
    </r>
    <r>
      <rPr>
        <b/>
        <sz val="13"/>
        <color theme="1"/>
        <rFont val="Century Gothic"/>
        <family val="2"/>
      </rPr>
      <t xml:space="preserve"> : Visualisez votre investissement à la souscription</t>
    </r>
  </si>
  <si>
    <r>
      <rPr>
        <b/>
        <u/>
        <sz val="13"/>
        <color theme="1"/>
        <rFont val="Century Gothic"/>
        <family val="2"/>
      </rPr>
      <t>Etape 4</t>
    </r>
    <r>
      <rPr>
        <b/>
        <sz val="13"/>
        <color theme="1"/>
        <rFont val="Century Gothic"/>
        <family val="2"/>
      </rPr>
      <t xml:space="preserve"> : Simulez votre investissement en saisissant un cours estimé </t>
    </r>
    <r>
      <rPr>
        <b/>
        <u/>
        <sz val="13"/>
        <color theme="1"/>
        <rFont val="Century Gothic"/>
        <family val="2"/>
      </rPr>
      <t>à la fin de la période de blocage</t>
    </r>
    <r>
      <rPr>
        <b/>
        <sz val="13"/>
        <color theme="1"/>
        <rFont val="Century Gothic"/>
        <family val="2"/>
      </rPr>
      <t xml:space="preserve"> (durée de 5 ans sauf cas de déblocage anticipé )</t>
    </r>
  </si>
  <si>
    <r>
      <t xml:space="preserve">Attention : Tous les montants et gains potentiels s'entendent </t>
    </r>
    <r>
      <rPr>
        <b/>
        <i/>
        <u/>
        <sz val="18"/>
        <color rgb="FFFF0000"/>
        <rFont val="Century Gothic"/>
        <family val="2"/>
      </rPr>
      <t>hors prélèvements sociaux/taxes locales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</si>
</sst>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#,##0.00%;[Red]\-#,##0.00%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b/>
      <u/>
      <sz val="16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2"/>
      <color rgb="FF000000"/>
      <name val="Century Gothic"/>
      <family val="2"/>
    </font>
    <font>
      <b/>
      <sz val="13"/>
      <color theme="1"/>
      <name val="Century Gothic"/>
      <family val="2"/>
    </font>
    <font>
      <b/>
      <u/>
      <sz val="13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rgb="FFFF0000"/>
      <name val="Century Gothic"/>
      <family val="2"/>
    </font>
    <font>
      <sz val="14"/>
      <color theme="1"/>
      <name val="Century Gothic"/>
      <family val="2"/>
    </font>
    <font>
      <b/>
      <sz val="12"/>
      <color rgb="FFFF0000"/>
      <name val="Century Gothic"/>
      <family val="2"/>
    </font>
    <font>
      <b/>
      <i/>
      <sz val="12"/>
      <color rgb="FFFF0000"/>
      <name val="Century Gothic"/>
      <family val="2"/>
    </font>
    <font>
      <b/>
      <sz val="11"/>
      <color theme="0"/>
      <name val="Century Gothic"/>
      <family val="2"/>
    </font>
    <font>
      <sz val="14"/>
      <name val="Century Gothic"/>
      <family val="2"/>
    </font>
    <font>
      <b/>
      <i/>
      <sz val="14"/>
      <color theme="1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6CBE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0" fontId="5" fillId="0" borderId="0" xfId="4"/>
    <xf numFmtId="10" fontId="20" fillId="0" borderId="0" xfId="3" applyNumberFormat="1" applyFont="1" applyFill="1" applyBorder="1" applyAlignment="1" applyProtection="1">
      <alignment horizontal="center"/>
    </xf>
    <xf numFmtId="44" fontId="32" fillId="4" borderId="1" xfId="1" applyFont="1" applyFill="1" applyBorder="1" applyProtection="1">
      <protection locked="0"/>
    </xf>
    <xf numFmtId="44" fontId="32" fillId="0" borderId="1" xfId="1" applyFont="1" applyBorder="1" applyProtection="1"/>
    <xf numFmtId="44" fontId="32" fillId="0" borderId="1" xfId="1" applyFont="1" applyBorder="1" applyAlignment="1" applyProtection="1">
      <alignment vertical="center"/>
    </xf>
    <xf numFmtId="166" fontId="32" fillId="0" borderId="1" xfId="3" applyNumberFormat="1" applyFont="1" applyFill="1" applyBorder="1" applyProtection="1"/>
    <xf numFmtId="9" fontId="41" fillId="0" borderId="1" xfId="3" applyFont="1" applyBorder="1" applyProtection="1"/>
    <xf numFmtId="9" fontId="43" fillId="0" borderId="1" xfId="3" applyFont="1" applyBorder="1" applyProtection="1"/>
    <xf numFmtId="9" fontId="43" fillId="3" borderId="1" xfId="3" applyFont="1" applyFill="1" applyBorder="1" applyProtection="1"/>
    <xf numFmtId="0" fontId="0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2" fillId="5" borderId="0" xfId="0" applyFont="1" applyFill="1" applyBorder="1" applyProtection="1">
      <protection locked="0"/>
    </xf>
    <xf numFmtId="0" fontId="4" fillId="5" borderId="0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17" fillId="5" borderId="0" xfId="0" applyFont="1" applyFill="1" applyBorder="1" applyAlignment="1" applyProtection="1">
      <alignment horizontal="center" vertical="center" wrapText="1"/>
      <protection locked="0"/>
    </xf>
    <xf numFmtId="0" fontId="17" fillId="5" borderId="0" xfId="0" applyFont="1" applyFill="1" applyBorder="1" applyAlignment="1" applyProtection="1">
      <alignment horizontal="center" wrapText="1"/>
      <protection locked="0"/>
    </xf>
    <xf numFmtId="0" fontId="8" fillId="0" borderId="0" xfId="0" applyFont="1" applyFill="1" applyBorder="1" applyProtection="1">
      <protection locked="0"/>
    </xf>
    <xf numFmtId="164" fontId="7" fillId="0" borderId="0" xfId="0" applyNumberFormat="1" applyFont="1" applyFill="1" applyBorder="1" applyProtection="1">
      <protection locked="0"/>
    </xf>
    <xf numFmtId="2" fontId="0" fillId="0" borderId="0" xfId="0" applyNumberFormat="1" applyFont="1" applyFill="1" applyBorder="1" applyProtection="1">
      <protection locked="0"/>
    </xf>
    <xf numFmtId="0" fontId="15" fillId="5" borderId="0" xfId="0" applyFont="1" applyFill="1" applyBorder="1" applyProtection="1">
      <protection locked="0"/>
    </xf>
    <xf numFmtId="44" fontId="18" fillId="5" borderId="0" xfId="1" applyFont="1" applyFill="1" applyBorder="1" applyAlignment="1" applyProtection="1">
      <alignment horizontal="left"/>
      <protection locked="0"/>
    </xf>
    <xf numFmtId="44" fontId="18" fillId="5" borderId="0" xfId="1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Fill="1" applyBorder="1" applyProtection="1">
      <protection locked="0"/>
    </xf>
    <xf numFmtId="44" fontId="4" fillId="0" borderId="0" xfId="1" applyFont="1" applyBorder="1" applyAlignment="1" applyProtection="1">
      <alignment horizontal="left"/>
      <protection locked="0"/>
    </xf>
    <xf numFmtId="44" fontId="24" fillId="0" borderId="0" xfId="1" applyFont="1" applyBorder="1" applyAlignment="1" applyProtection="1">
      <alignment horizontal="center" wrapText="1"/>
      <protection locked="0"/>
    </xf>
    <xf numFmtId="0" fontId="26" fillId="0" borderId="0" xfId="4" applyFont="1" applyFill="1" applyBorder="1" applyAlignment="1" applyProtection="1">
      <alignment horizontal="left" wrapText="1"/>
      <protection locked="0"/>
    </xf>
    <xf numFmtId="44" fontId="0" fillId="0" borderId="0" xfId="1" applyFont="1" applyBorder="1" applyAlignment="1" applyProtection="1">
      <alignment horizontal="left"/>
      <protection locked="0"/>
    </xf>
    <xf numFmtId="44" fontId="0" fillId="0" borderId="0" xfId="1" applyFont="1" applyBorder="1" applyAlignment="1" applyProtection="1">
      <alignment horizontal="center"/>
      <protection locked="0"/>
    </xf>
    <xf numFmtId="0" fontId="11" fillId="0" borderId="0" xfId="4" applyFont="1" applyFill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22" fillId="0" borderId="7" xfId="0" applyFont="1" applyBorder="1" applyProtection="1">
      <protection locked="0"/>
    </xf>
    <xf numFmtId="0" fontId="22" fillId="0" borderId="10" xfId="0" applyFont="1" applyBorder="1" applyProtection="1">
      <protection locked="0"/>
    </xf>
    <xf numFmtId="0" fontId="30" fillId="2" borderId="2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Protection="1">
      <protection locked="0"/>
    </xf>
    <xf numFmtId="44" fontId="22" fillId="0" borderId="0" xfId="0" applyNumberFormat="1" applyFont="1" applyProtection="1">
      <protection locked="0"/>
    </xf>
    <xf numFmtId="0" fontId="31" fillId="0" borderId="0" xfId="0" applyFont="1" applyProtection="1">
      <protection locked="0"/>
    </xf>
    <xf numFmtId="0" fontId="33" fillId="0" borderId="0" xfId="0" applyFont="1" applyAlignment="1" applyProtection="1">
      <alignment horizontal="center"/>
      <protection locked="0"/>
    </xf>
    <xf numFmtId="0" fontId="33" fillId="0" borderId="0" xfId="0" applyFont="1" applyProtection="1">
      <protection locked="0"/>
    </xf>
    <xf numFmtId="0" fontId="30" fillId="2" borderId="9" xfId="0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Border="1" applyProtection="1">
      <protection locked="0"/>
    </xf>
    <xf numFmtId="0" fontId="30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Protection="1">
      <protection locked="0"/>
    </xf>
    <xf numFmtId="0" fontId="21" fillId="0" borderId="0" xfId="0" applyFont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4" fontId="0" fillId="0" borderId="0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44" fontId="0" fillId="0" borderId="0" xfId="0" applyNumberFormat="1" applyFont="1" applyProtection="1">
      <protection locked="0"/>
    </xf>
    <xf numFmtId="0" fontId="34" fillId="0" borderId="0" xfId="0" applyFont="1" applyAlignment="1" applyProtection="1">
      <alignment horizontal="left"/>
      <protection locked="0"/>
    </xf>
    <xf numFmtId="0" fontId="30" fillId="2" borderId="3" xfId="0" applyFont="1" applyFill="1" applyBorder="1" applyAlignment="1" applyProtection="1">
      <alignment horizontal="center" vertical="center" wrapText="1"/>
      <protection locked="0"/>
    </xf>
    <xf numFmtId="0" fontId="35" fillId="2" borderId="12" xfId="0" applyFont="1" applyFill="1" applyBorder="1" applyAlignment="1" applyProtection="1">
      <alignment horizontal="center" vertical="center" wrapText="1"/>
      <protection locked="0"/>
    </xf>
    <xf numFmtId="0" fontId="35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9" fontId="37" fillId="0" borderId="0" xfId="0" applyNumberFormat="1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39" fillId="2" borderId="13" xfId="0" applyFont="1" applyFill="1" applyBorder="1" applyAlignment="1" applyProtection="1">
      <alignment horizontal="center" vertical="center" wrapText="1"/>
      <protection locked="0"/>
    </xf>
    <xf numFmtId="0" fontId="39" fillId="2" borderId="4" xfId="0" applyFont="1" applyFill="1" applyBorder="1" applyAlignment="1" applyProtection="1">
      <alignment horizontal="center" vertical="center" wrapText="1"/>
      <protection locked="0"/>
    </xf>
    <xf numFmtId="0" fontId="39" fillId="2" borderId="5" xfId="0" applyFont="1" applyFill="1" applyBorder="1" applyAlignment="1" applyProtection="1">
      <alignment horizontal="center" vertical="center" wrapText="1"/>
      <protection locked="0"/>
    </xf>
    <xf numFmtId="0" fontId="39" fillId="2" borderId="6" xfId="0" applyFont="1" applyFill="1" applyBorder="1" applyAlignment="1" applyProtection="1">
      <alignment horizontal="center" vertical="center" wrapText="1"/>
      <protection locked="0"/>
    </xf>
    <xf numFmtId="9" fontId="40" fillId="0" borderId="1" xfId="3" applyFont="1" applyBorder="1" applyProtection="1">
      <protection locked="0"/>
    </xf>
    <xf numFmtId="9" fontId="43" fillId="3" borderId="1" xfId="3" applyFont="1" applyFill="1" applyBorder="1" applyProtection="1">
      <protection locked="0"/>
    </xf>
    <xf numFmtId="9" fontId="42" fillId="0" borderId="1" xfId="3" applyFont="1" applyBorder="1" applyProtection="1"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5" fillId="0" borderId="0" xfId="0" applyFont="1" applyProtection="1">
      <protection locked="0"/>
    </xf>
    <xf numFmtId="8" fontId="19" fillId="0" borderId="0" xfId="1" applyNumberFormat="1" applyFont="1" applyAlignment="1" applyProtection="1">
      <alignment horizontal="left" vertical="center"/>
    </xf>
    <xf numFmtId="9" fontId="19" fillId="0" borderId="0" xfId="0" applyNumberFormat="1" applyFont="1" applyAlignment="1" applyProtection="1">
      <alignment horizontal="center" vertical="center"/>
    </xf>
    <xf numFmtId="8" fontId="19" fillId="0" borderId="0" xfId="0" applyNumberFormat="1" applyFont="1" applyFill="1" applyBorder="1" applyAlignment="1" applyProtection="1">
      <alignment horizontal="center" vertical="center"/>
    </xf>
    <xf numFmtId="4" fontId="32" fillId="0" borderId="1" xfId="0" applyNumberFormat="1" applyFont="1" applyBorder="1" applyProtection="1"/>
    <xf numFmtId="0" fontId="32" fillId="0" borderId="1" xfId="0" applyFont="1" applyBorder="1" applyProtection="1"/>
    <xf numFmtId="44" fontId="32" fillId="0" borderId="1" xfId="0" applyNumberFormat="1" applyFont="1" applyBorder="1" applyProtection="1"/>
    <xf numFmtId="44" fontId="20" fillId="0" borderId="0" xfId="0" applyNumberFormat="1" applyFont="1" applyBorder="1" applyAlignment="1" applyProtection="1">
      <alignment horizontal="center"/>
    </xf>
    <xf numFmtId="44" fontId="36" fillId="0" borderId="1" xfId="0" applyNumberFormat="1" applyFont="1" applyBorder="1" applyProtection="1"/>
    <xf numFmtId="165" fontId="34" fillId="0" borderId="1" xfId="3" applyNumberFormat="1" applyFont="1" applyBorder="1" applyProtection="1"/>
    <xf numFmtId="44" fontId="24" fillId="0" borderId="1" xfId="0" applyNumberFormat="1" applyFont="1" applyBorder="1" applyProtection="1"/>
    <xf numFmtId="165" fontId="24" fillId="0" borderId="1" xfId="3" applyNumberFormat="1" applyFont="1" applyBorder="1" applyProtection="1"/>
    <xf numFmtId="44" fontId="24" fillId="0" borderId="1" xfId="1" applyFont="1" applyBorder="1" applyProtection="1"/>
    <xf numFmtId="44" fontId="42" fillId="0" borderId="1" xfId="0" applyNumberFormat="1" applyFont="1" applyBorder="1" applyProtection="1"/>
    <xf numFmtId="165" fontId="41" fillId="3" borderId="1" xfId="3" applyNumberFormat="1" applyFont="1" applyFill="1" applyBorder="1" applyProtection="1"/>
    <xf numFmtId="44" fontId="41" fillId="3" borderId="1" xfId="0" applyNumberFormat="1" applyFont="1" applyFill="1" applyBorder="1" applyProtection="1"/>
    <xf numFmtId="44" fontId="43" fillId="3" borderId="1" xfId="0" applyNumberFormat="1" applyFont="1" applyFill="1" applyBorder="1" applyProtection="1"/>
    <xf numFmtId="0" fontId="44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center"/>
      <protection locked="0"/>
    </xf>
    <xf numFmtId="0" fontId="28" fillId="3" borderId="8" xfId="0" applyFont="1" applyFill="1" applyBorder="1" applyAlignment="1" applyProtection="1">
      <alignment horizontal="center" vertical="center" wrapText="1"/>
      <protection locked="0"/>
    </xf>
    <xf numFmtId="0" fontId="28" fillId="3" borderId="9" xfId="0" applyFont="1" applyFill="1" applyBorder="1" applyAlignment="1" applyProtection="1">
      <alignment horizontal="center" vertical="center" wrapText="1"/>
      <protection locked="0"/>
    </xf>
    <xf numFmtId="0" fontId="28" fillId="3" borderId="2" xfId="0" applyFont="1" applyFill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28" fillId="3" borderId="8" xfId="0" applyFont="1" applyFill="1" applyBorder="1" applyAlignment="1" applyProtection="1">
      <alignment horizontal="center" wrapText="1"/>
      <protection locked="0"/>
    </xf>
    <xf numFmtId="0" fontId="28" fillId="3" borderId="9" xfId="0" applyFont="1" applyFill="1" applyBorder="1" applyAlignment="1" applyProtection="1">
      <alignment horizontal="center" wrapText="1"/>
      <protection locked="0"/>
    </xf>
    <xf numFmtId="0" fontId="28" fillId="3" borderId="2" xfId="0" applyFont="1" applyFill="1" applyBorder="1" applyAlignment="1" applyProtection="1">
      <alignment horizontal="center" wrapText="1"/>
      <protection locked="0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8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6CBE2"/>
      <color rgb="FF000059"/>
      <color rgb="FF45C2CF"/>
      <color rgb="FF000099"/>
      <color rgb="FF39DBD3"/>
      <color rgb="FF6DE5DF"/>
      <color rgb="FF99CCFF"/>
      <color rgb="FFFFC7CE"/>
      <color rgb="FFFF7171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14</xdr:row>
      <xdr:rowOff>14820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1017" y="2026832"/>
          <a:ext cx="1646063" cy="2060627"/>
        </a:xfrm>
        <a:prstGeom prst="rect">
          <a:avLst/>
        </a:prstGeom>
      </xdr:spPr>
    </xdr:pic>
    <xdr:clientData/>
  </xdr:twoCellAnchor>
  <xdr:twoCellAnchor editAs="oneCell">
    <xdr:from>
      <xdr:col>4</xdr:col>
      <xdr:colOff>55379</xdr:colOff>
      <xdr:row>2</xdr:row>
      <xdr:rowOff>110757</xdr:rowOff>
    </xdr:from>
    <xdr:to>
      <xdr:col>6</xdr:col>
      <xdr:colOff>1327870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517" y="486744"/>
          <a:ext cx="4643840" cy="653767"/>
        </a:xfrm>
        <a:prstGeom prst="rect">
          <a:avLst/>
        </a:prstGeom>
      </xdr:spPr>
    </xdr:pic>
    <xdr:clientData/>
  </xdr:twoCellAnchor>
  <xdr:twoCellAnchor editAs="oneCell">
    <xdr:from>
      <xdr:col>5</xdr:col>
      <xdr:colOff>43859</xdr:colOff>
      <xdr:row>19</xdr:row>
      <xdr:rowOff>76041</xdr:rowOff>
    </xdr:from>
    <xdr:to>
      <xdr:col>5</xdr:col>
      <xdr:colOff>493676</xdr:colOff>
      <xdr:row>20</xdr:row>
      <xdr:rowOff>149287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31911" y="5635983"/>
          <a:ext cx="443467" cy="443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569204</xdr:colOff>
      <xdr:row>26</xdr:row>
      <xdr:rowOff>192795</xdr:rowOff>
    </xdr:from>
    <xdr:to>
      <xdr:col>4</xdr:col>
      <xdr:colOff>991518</xdr:colOff>
      <xdr:row>27</xdr:row>
      <xdr:rowOff>27542</xdr:rowOff>
    </xdr:to>
    <xdr:sp macro="" textlink="">
      <xdr:nvSpPr>
        <xdr:cNvPr id="6" name="Signe Plu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802216" y="5793036"/>
          <a:ext cx="422314" cy="431494"/>
        </a:xfrm>
        <a:prstGeom prst="mathPl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624289</xdr:colOff>
      <xdr:row>26</xdr:row>
      <xdr:rowOff>238699</xdr:rowOff>
    </xdr:from>
    <xdr:to>
      <xdr:col>6</xdr:col>
      <xdr:colOff>1211855</xdr:colOff>
      <xdr:row>26</xdr:row>
      <xdr:rowOff>550844</xdr:rowOff>
    </xdr:to>
    <xdr:sp macro="" textlink="">
      <xdr:nvSpPr>
        <xdr:cNvPr id="7" name="Est égal à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511229" y="5838940"/>
          <a:ext cx="587566" cy="312145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50800</xdr:colOff>
          <xdr:row>5</xdr:row>
          <xdr:rowOff>133350</xdr:rowOff>
        </xdr:from>
        <xdr:to>
          <xdr:col>9</xdr:col>
          <xdr:colOff>228600</xdr:colOff>
          <xdr:row>7</xdr:row>
          <xdr:rowOff>38100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fr-FR" sz="1200" b="1" i="0" u="none" strike="noStrike" baseline="0">
                  <a:solidFill>
                    <a:srgbClr val="000000"/>
                  </a:solidFill>
                  <a:latin typeface="Century Gothic"/>
                </a:rPr>
                <a:t>Cours de l'action Elis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1801093</xdr:colOff>
      <xdr:row>9</xdr:row>
      <xdr:rowOff>25510</xdr:rowOff>
    </xdr:from>
    <xdr:to>
      <xdr:col>4</xdr:col>
      <xdr:colOff>1027697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573494" y="2832878"/>
          <a:ext cx="1031341" cy="964589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1268101</xdr:colOff>
      <xdr:row>10</xdr:row>
      <xdr:rowOff>59084</xdr:rowOff>
    </xdr:from>
    <xdr:to>
      <xdr:col>5</xdr:col>
      <xdr:colOff>263827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845239" y="3129643"/>
          <a:ext cx="487141" cy="420362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2</xdr:col>
      <xdr:colOff>506357</xdr:colOff>
      <xdr:row>19</xdr:row>
      <xdr:rowOff>62306</xdr:rowOff>
    </xdr:from>
    <xdr:to>
      <xdr:col>2</xdr:col>
      <xdr:colOff>949824</xdr:colOff>
      <xdr:row>20</xdr:row>
      <xdr:rowOff>129202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20834" y="5622248"/>
          <a:ext cx="443467" cy="443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514775</xdr:colOff>
      <xdr:row>26</xdr:row>
      <xdr:rowOff>225784</xdr:rowOff>
    </xdr:from>
    <xdr:to>
      <xdr:col>2</xdr:col>
      <xdr:colOff>967767</xdr:colOff>
      <xdr:row>26</xdr:row>
      <xdr:rowOff>675924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29252" y="7402761"/>
          <a:ext cx="443467" cy="443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678268</xdr:colOff>
      <xdr:row>26</xdr:row>
      <xdr:rowOff>234196</xdr:rowOff>
    </xdr:from>
    <xdr:to>
      <xdr:col>8</xdr:col>
      <xdr:colOff>1121735</xdr:colOff>
      <xdr:row>26</xdr:row>
      <xdr:rowOff>681161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193675" y="7411173"/>
          <a:ext cx="443467" cy="443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520631</xdr:colOff>
      <xdr:row>43</xdr:row>
      <xdr:rowOff>100261</xdr:rowOff>
    </xdr:from>
    <xdr:to>
      <xdr:col>2</xdr:col>
      <xdr:colOff>967273</xdr:colOff>
      <xdr:row>43</xdr:row>
      <xdr:rowOff>550119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40200" y="10577761"/>
          <a:ext cx="443467" cy="447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585444</xdr:colOff>
      <xdr:row>43</xdr:row>
      <xdr:rowOff>88436</xdr:rowOff>
    </xdr:from>
    <xdr:to>
      <xdr:col>4</xdr:col>
      <xdr:colOff>1028911</xdr:colOff>
      <xdr:row>43</xdr:row>
      <xdr:rowOff>531944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80013" y="10565936"/>
          <a:ext cx="443467" cy="447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650257</xdr:colOff>
      <xdr:row>43</xdr:row>
      <xdr:rowOff>87560</xdr:rowOff>
    </xdr:from>
    <xdr:to>
      <xdr:col>6</xdr:col>
      <xdr:colOff>1103249</xdr:colOff>
      <xdr:row>43</xdr:row>
      <xdr:rowOff>531068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792067" y="10565060"/>
          <a:ext cx="443467" cy="447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386881</xdr:colOff>
      <xdr:row>9</xdr:row>
      <xdr:rowOff>14982</xdr:rowOff>
    </xdr:from>
    <xdr:to>
      <xdr:col>5</xdr:col>
      <xdr:colOff>1418222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55434" y="2822350"/>
          <a:ext cx="1031341" cy="964589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375985</xdr:colOff>
      <xdr:row>9</xdr:row>
      <xdr:rowOff>12533</xdr:rowOff>
    </xdr:from>
    <xdr:to>
      <xdr:col>6</xdr:col>
      <xdr:colOff>1407326</xdr:colOff>
      <xdr:row>11</xdr:row>
      <xdr:rowOff>237681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322681" y="2733962"/>
          <a:ext cx="1031341" cy="950862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626645</xdr:colOff>
      <xdr:row>32</xdr:row>
      <xdr:rowOff>25066</xdr:rowOff>
    </xdr:from>
    <xdr:to>
      <xdr:col>4</xdr:col>
      <xdr:colOff>1175333</xdr:colOff>
      <xdr:row>34</xdr:row>
      <xdr:rowOff>184894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03783" y="8610099"/>
          <a:ext cx="548688" cy="560881"/>
        </a:xfrm>
        <a:prstGeom prst="rect">
          <a:avLst/>
        </a:prstGeom>
      </xdr:spPr>
    </xdr:pic>
    <xdr:clientData/>
  </xdr:twoCellAnchor>
  <xdr:twoCellAnchor editAs="oneCell">
    <xdr:from>
      <xdr:col>6</xdr:col>
      <xdr:colOff>463721</xdr:colOff>
      <xdr:row>31</xdr:row>
      <xdr:rowOff>150396</xdr:rowOff>
    </xdr:from>
    <xdr:to>
      <xdr:col>6</xdr:col>
      <xdr:colOff>1111340</xdr:colOff>
      <xdr:row>35</xdr:row>
      <xdr:rowOff>30500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12208" y="8547435"/>
          <a:ext cx="647619" cy="6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1276597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748393</xdr:colOff>
      <xdr:row>1</xdr:row>
      <xdr:rowOff>22678</xdr:rowOff>
    </xdr:from>
    <xdr:to>
      <xdr:col>1</xdr:col>
      <xdr:colOff>1390655</xdr:colOff>
      <xdr:row>2</xdr:row>
      <xdr:rowOff>331017</xdr:rowOff>
    </xdr:to>
    <xdr:pic macro="[0]!Module6.resetFR"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8393" y="215446"/>
          <a:ext cx="1401994" cy="501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ng.com/search?q=XPAR:ELIS&amp;form=skydnc&amp;tf=U2VydmljZT1GaW5hbmNlQW5zd2VyIFNjZW5hcmlvPVNlY3VyaXR5RGV0YWlsIFBvc2l0aW9uPU5PUCBSYW5raW5nRGF0YT1UcnVlIEZvcmNlUGxhY2U9RmFsc2UgUGFpcnM9dDphZThoY3c7IHw%3d&amp;hs=%2bh990iY0yFqPQJIMfjlUBY1ny59GSOWVOcmGUJLMCeo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L67"/>
  <sheetViews>
    <sheetView showGridLines="0" tabSelected="1" topLeftCell="A12" zoomScale="67" zoomScaleNormal="84" workbookViewId="0">
      <selection activeCell="B46" sqref="B46"/>
    </sheetView>
  </sheetViews>
  <sheetFormatPr baseColWidth="10" defaultColWidth="11.453125" defaultRowHeight="14.5"/>
  <cols>
    <col min="1" max="1" width="11.453125" style="10"/>
    <col min="2" max="2" width="24.7265625" style="10" customWidth="1"/>
    <col min="3" max="3" width="20.54296875" style="10" customWidth="1"/>
    <col min="4" max="4" width="27.1796875" style="10" customWidth="1"/>
    <col min="5" max="5" width="22.26953125" style="10" customWidth="1"/>
    <col min="6" max="6" width="28.1796875" style="10" customWidth="1"/>
    <col min="7" max="7" width="25.1796875" style="10" customWidth="1"/>
    <col min="8" max="8" width="25.453125" style="10" customWidth="1"/>
    <col min="9" max="9" width="26.1796875" style="10" customWidth="1"/>
    <col min="10" max="10" width="20" style="10" customWidth="1"/>
    <col min="11" max="11" width="15.453125" style="10" bestFit="1" customWidth="1"/>
    <col min="12" max="12" width="23.54296875" style="10" customWidth="1"/>
    <col min="13" max="16384" width="11.453125" style="10"/>
  </cols>
  <sheetData>
    <row r="3" spans="1:11" ht="49">
      <c r="D3" s="11"/>
      <c r="F3" s="12"/>
    </row>
    <row r="4" spans="1:11" ht="33.5">
      <c r="B4" s="13"/>
      <c r="C4" s="13"/>
      <c r="D4" s="14"/>
      <c r="F4" s="15" t="s">
        <v>23</v>
      </c>
    </row>
    <row r="5" spans="1:11">
      <c r="A5" s="16"/>
      <c r="B5" s="17"/>
      <c r="C5" s="17"/>
      <c r="D5" s="13"/>
      <c r="G5" s="18"/>
      <c r="H5" s="18"/>
      <c r="I5" s="18"/>
      <c r="J5" s="18"/>
      <c r="K5" s="18"/>
    </row>
    <row r="6" spans="1:11" ht="21">
      <c r="A6" s="16"/>
      <c r="B6" s="17"/>
      <c r="C6" s="17"/>
      <c r="D6" s="13"/>
      <c r="E6" s="19"/>
      <c r="F6" s="20" t="s">
        <v>14</v>
      </c>
      <c r="G6" s="18"/>
      <c r="H6" s="21"/>
      <c r="I6" s="18"/>
      <c r="J6" s="18"/>
      <c r="K6" s="18"/>
    </row>
    <row r="7" spans="1:11" ht="21">
      <c r="A7" s="16"/>
      <c r="B7" s="22"/>
      <c r="C7" s="23"/>
      <c r="D7" s="13"/>
      <c r="G7" s="18"/>
      <c r="H7" s="24"/>
      <c r="I7" s="25"/>
      <c r="J7" s="26"/>
      <c r="K7" s="18"/>
    </row>
    <row r="8" spans="1:11" s="31" customFormat="1" ht="21">
      <c r="A8" s="27"/>
      <c r="B8" s="28"/>
      <c r="C8" s="29"/>
      <c r="D8" s="30"/>
      <c r="G8" s="32"/>
      <c r="H8" s="32"/>
      <c r="I8" s="32"/>
      <c r="J8" s="32"/>
      <c r="K8" s="32"/>
    </row>
    <row r="9" spans="1:11" s="31" customFormat="1" ht="21">
      <c r="A9" s="27"/>
      <c r="B9" s="28"/>
      <c r="C9" s="29"/>
      <c r="D9" s="30"/>
      <c r="G9" s="32"/>
      <c r="H9" s="32"/>
      <c r="I9" s="32"/>
      <c r="J9" s="32"/>
      <c r="K9" s="32"/>
    </row>
    <row r="10" spans="1:11" s="31" customFormat="1" ht="21">
      <c r="A10" s="27"/>
      <c r="B10" s="28"/>
      <c r="C10" s="29"/>
      <c r="D10" s="30"/>
      <c r="G10" s="32"/>
      <c r="H10" s="32"/>
      <c r="I10" s="32"/>
      <c r="J10" s="32"/>
      <c r="K10" s="32"/>
    </row>
    <row r="11" spans="1:11" ht="36">
      <c r="B11" s="13"/>
      <c r="C11" s="33"/>
      <c r="D11" s="34" t="s">
        <v>3</v>
      </c>
      <c r="E11" s="80">
        <v>20</v>
      </c>
      <c r="F11" s="81">
        <v>0.3</v>
      </c>
      <c r="G11" s="82">
        <f>ROUNDUP(E11-(E11*F11),2)</f>
        <v>14</v>
      </c>
      <c r="H11" s="35" t="s">
        <v>24</v>
      </c>
      <c r="I11" s="18"/>
      <c r="J11" s="18"/>
      <c r="K11" s="18"/>
    </row>
    <row r="12" spans="1:11" ht="18.5">
      <c r="C12" s="36"/>
      <c r="D12" s="37"/>
      <c r="G12" s="18"/>
      <c r="H12" s="38"/>
      <c r="I12" s="18"/>
      <c r="J12" s="18"/>
      <c r="K12" s="18"/>
    </row>
    <row r="13" spans="1:11" ht="19">
      <c r="C13" s="36"/>
      <c r="D13" s="37"/>
      <c r="F13" s="39" t="s">
        <v>28</v>
      </c>
      <c r="G13" s="18"/>
      <c r="H13" s="38"/>
      <c r="I13" s="18"/>
      <c r="J13" s="18"/>
      <c r="K13" s="18"/>
    </row>
    <row r="14" spans="1:11">
      <c r="G14" s="18"/>
      <c r="H14" s="18"/>
      <c r="I14" s="18"/>
      <c r="J14" s="18"/>
      <c r="K14" s="18"/>
    </row>
    <row r="15" spans="1:11">
      <c r="G15" s="18"/>
      <c r="H15" s="18"/>
      <c r="I15" s="18"/>
      <c r="J15" s="18"/>
      <c r="K15" s="18"/>
    </row>
    <row r="17" spans="2:11" s="40" customFormat="1" ht="37.5" customHeight="1">
      <c r="B17" s="103" t="s">
        <v>29</v>
      </c>
      <c r="C17" s="104"/>
      <c r="D17" s="105"/>
      <c r="G17" s="98" t="s">
        <v>30</v>
      </c>
      <c r="H17" s="99"/>
      <c r="I17" s="99"/>
      <c r="J17" s="100"/>
    </row>
    <row r="18" spans="2:11" s="40" customFormat="1" ht="20.25" customHeight="1">
      <c r="C18" s="41"/>
      <c r="D18" s="41"/>
      <c r="E18" s="41"/>
      <c r="G18" s="42"/>
      <c r="H18" s="42"/>
      <c r="I18" s="42"/>
      <c r="J18" s="42"/>
    </row>
    <row r="19" spans="2:11">
      <c r="H19" s="43"/>
    </row>
    <row r="20" spans="2:11" ht="29.25" customHeight="1">
      <c r="B20" s="44" t="s">
        <v>2</v>
      </c>
      <c r="C20" s="19"/>
      <c r="D20" s="44" t="s">
        <v>5</v>
      </c>
      <c r="E20" s="45"/>
      <c r="F20" s="46"/>
      <c r="G20" s="47" t="s">
        <v>22</v>
      </c>
      <c r="H20" s="101" t="s">
        <v>7</v>
      </c>
      <c r="I20" s="102"/>
      <c r="J20" s="102"/>
    </row>
    <row r="21" spans="2:11" ht="18">
      <c r="B21" s="3"/>
      <c r="C21" s="48"/>
      <c r="D21" s="4">
        <f>IF(B21/4&gt;50000,50000,B21/4)</f>
        <v>0</v>
      </c>
      <c r="E21" s="48"/>
      <c r="F21" s="48"/>
      <c r="G21" s="3"/>
      <c r="H21" s="101"/>
      <c r="I21" s="102"/>
      <c r="J21" s="102"/>
    </row>
    <row r="22" spans="2:11" ht="15.5">
      <c r="B22" s="19"/>
      <c r="C22" s="49"/>
      <c r="D22" s="50"/>
      <c r="E22" s="19"/>
      <c r="F22" s="19"/>
      <c r="G22" s="51" t="str">
        <f>IF(G21&lt;50,"Montant indiqué inférieur au minimum requis",IF(G21&gt;50000,"Montant maximum non respecté",IF(G21&gt;D21,"Montant maximum autorisé à investir non respecté","")))</f>
        <v>Montant indiqué inférieur au minimum requis</v>
      </c>
      <c r="H22" s="19"/>
      <c r="I22" s="19"/>
      <c r="J22" s="19"/>
    </row>
    <row r="23" spans="2:11" ht="15.5">
      <c r="B23" s="19"/>
      <c r="C23" s="49"/>
      <c r="D23" s="50"/>
      <c r="E23" s="52"/>
      <c r="F23" s="19"/>
      <c r="G23" s="19"/>
      <c r="H23" s="19"/>
      <c r="I23" s="19"/>
      <c r="J23" s="19"/>
    </row>
    <row r="24" spans="2:11" ht="21.75" customHeight="1">
      <c r="B24" s="106" t="s">
        <v>31</v>
      </c>
      <c r="C24" s="106"/>
      <c r="D24" s="106"/>
      <c r="E24" s="106"/>
      <c r="F24" s="106"/>
      <c r="G24" s="106"/>
      <c r="H24" s="106"/>
      <c r="I24" s="106"/>
      <c r="J24" s="106"/>
    </row>
    <row r="25" spans="2:11" ht="15.5">
      <c r="B25" s="19"/>
      <c r="C25" s="49"/>
      <c r="D25" s="50"/>
      <c r="E25" s="52"/>
      <c r="F25" s="19"/>
      <c r="G25" s="19"/>
      <c r="H25" s="19"/>
      <c r="I25" s="19"/>
      <c r="J25" s="19"/>
    </row>
    <row r="26" spans="2:11" ht="14.5" customHeight="1">
      <c r="B26" s="19"/>
      <c r="C26" s="19"/>
      <c r="D26" s="19"/>
      <c r="E26" s="19"/>
      <c r="F26" s="19"/>
      <c r="G26" s="19"/>
      <c r="H26" s="19"/>
      <c r="I26" s="19"/>
      <c r="J26" s="19"/>
    </row>
    <row r="27" spans="2:11" ht="60">
      <c r="B27" s="44" t="s">
        <v>6</v>
      </c>
      <c r="C27" s="19"/>
      <c r="D27" s="53" t="s">
        <v>15</v>
      </c>
      <c r="E27" s="54"/>
      <c r="F27" s="53" t="s">
        <v>8</v>
      </c>
      <c r="G27" s="54"/>
      <c r="H27" s="44" t="s">
        <v>1</v>
      </c>
      <c r="I27" s="19"/>
      <c r="J27" s="55" t="s">
        <v>9</v>
      </c>
      <c r="K27" s="56"/>
    </row>
    <row r="28" spans="2:11" ht="18">
      <c r="B28" s="5">
        <f>IF(G21&gt;D21,D21,G21)</f>
        <v>0</v>
      </c>
      <c r="C28" s="48"/>
      <c r="D28" s="83">
        <f>+B28/G11</f>
        <v>0</v>
      </c>
      <c r="E28" s="48"/>
      <c r="F28" s="84">
        <f>ROUNDDOWN(D28/10,0)</f>
        <v>0</v>
      </c>
      <c r="G28" s="48"/>
      <c r="H28" s="83">
        <f>+D28+F28</f>
        <v>0</v>
      </c>
      <c r="I28" s="48"/>
      <c r="J28" s="85">
        <f>+H28*E11</f>
        <v>0</v>
      </c>
    </row>
    <row r="29" spans="2:11">
      <c r="B29" s="19"/>
      <c r="C29" s="19"/>
      <c r="D29" s="19"/>
      <c r="E29" s="19"/>
      <c r="F29" s="19"/>
      <c r="G29" s="19"/>
      <c r="H29" s="49"/>
      <c r="I29" s="19"/>
      <c r="J29" s="19"/>
    </row>
    <row r="30" spans="2:11" ht="16">
      <c r="B30" s="107"/>
      <c r="C30" s="107"/>
      <c r="D30" s="107"/>
      <c r="E30" s="107"/>
      <c r="F30" s="107"/>
      <c r="G30" s="107"/>
      <c r="H30" s="107"/>
      <c r="I30" s="107"/>
      <c r="J30" s="107"/>
    </row>
    <row r="31" spans="2:11" ht="20">
      <c r="D31" s="57" t="s">
        <v>27</v>
      </c>
    </row>
    <row r="34" spans="2:12" ht="17">
      <c r="B34" s="58"/>
      <c r="C34" s="58"/>
      <c r="D34" s="58"/>
      <c r="E34" s="58"/>
      <c r="F34" s="58"/>
      <c r="G34" s="58"/>
      <c r="H34" s="58"/>
      <c r="I34" s="58"/>
      <c r="J34" s="58"/>
    </row>
    <row r="35" spans="2:12" ht="15.65" customHeight="1">
      <c r="G35" s="18"/>
    </row>
    <row r="36" spans="2:12" ht="15.5">
      <c r="D36" s="59"/>
      <c r="E36" s="60"/>
      <c r="F36" s="59"/>
      <c r="G36" s="60" t="s">
        <v>16</v>
      </c>
      <c r="H36" s="61"/>
    </row>
    <row r="37" spans="2:12" ht="25">
      <c r="E37" s="86">
        <f>+J28-B28</f>
        <v>0</v>
      </c>
      <c r="F37" s="62"/>
      <c r="G37" s="2" t="e">
        <f>+E37/B28</f>
        <v>#DIV/0!</v>
      </c>
      <c r="H37" s="63"/>
    </row>
    <row r="38" spans="2:12">
      <c r="H38" s="63"/>
    </row>
    <row r="39" spans="2:12">
      <c r="H39" s="63"/>
    </row>
    <row r="40" spans="2:12" ht="19.5" customHeight="1">
      <c r="B40" s="98" t="s">
        <v>32</v>
      </c>
      <c r="C40" s="99"/>
      <c r="D40" s="99"/>
      <c r="E40" s="99"/>
      <c r="F40" s="99"/>
      <c r="G40" s="99"/>
      <c r="H40" s="99"/>
      <c r="I40" s="99"/>
      <c r="J40" s="100"/>
    </row>
    <row r="41" spans="2:12" ht="26.25" customHeight="1">
      <c r="B41" s="64" t="s">
        <v>21</v>
      </c>
      <c r="C41" s="19"/>
      <c r="D41" s="19"/>
      <c r="E41" s="19"/>
      <c r="F41" s="19"/>
      <c r="G41" s="19"/>
      <c r="H41" s="49"/>
      <c r="I41" s="19"/>
      <c r="J41" s="19"/>
    </row>
    <row r="42" spans="2:12">
      <c r="B42" s="19"/>
      <c r="C42" s="19"/>
      <c r="D42" s="19"/>
      <c r="E42" s="19"/>
      <c r="F42" s="19"/>
      <c r="G42" s="19"/>
      <c r="H42" s="49"/>
      <c r="I42" s="19"/>
      <c r="J42" s="19"/>
    </row>
    <row r="43" spans="2:12">
      <c r="B43" s="19"/>
      <c r="C43" s="19"/>
      <c r="D43" s="19"/>
      <c r="E43" s="19"/>
      <c r="F43" s="19"/>
      <c r="G43" s="19"/>
      <c r="H43" s="49"/>
      <c r="I43" s="19"/>
      <c r="J43" s="19"/>
    </row>
    <row r="44" spans="2:12" ht="45">
      <c r="B44" s="55" t="s">
        <v>19</v>
      </c>
      <c r="C44" s="54"/>
      <c r="D44" s="55" t="s">
        <v>0</v>
      </c>
      <c r="E44" s="45"/>
      <c r="F44" s="65" t="s">
        <v>11</v>
      </c>
      <c r="G44" s="46"/>
      <c r="H44" s="66" t="s">
        <v>12</v>
      </c>
      <c r="I44" s="67" t="s">
        <v>13</v>
      </c>
      <c r="J44" s="19"/>
      <c r="L44" s="68"/>
    </row>
    <row r="45" spans="2:12" ht="18">
      <c r="B45" s="3"/>
      <c r="C45" s="48"/>
      <c r="D45" s="6">
        <f>IF(B45&lt;E11,-(1-(B45/E11)),IF(B45=E11,"0%",(B45/E11)-1))</f>
        <v>-1</v>
      </c>
      <c r="E45" s="48"/>
      <c r="F45" s="87">
        <f>+$H$28*B45</f>
        <v>0</v>
      </c>
      <c r="G45" s="48"/>
      <c r="H45" s="85">
        <f>+F45-$B$28</f>
        <v>0</v>
      </c>
      <c r="I45" s="6" t="e">
        <f>+H45/$B$28</f>
        <v>#DIV/0!</v>
      </c>
      <c r="J45" s="19"/>
    </row>
    <row r="46" spans="2:12" ht="17.5">
      <c r="B46" s="19"/>
      <c r="C46" s="69"/>
      <c r="D46" s="69"/>
      <c r="E46" s="69"/>
      <c r="F46" s="69"/>
      <c r="G46" s="19"/>
      <c r="H46" s="19"/>
      <c r="I46" s="19"/>
      <c r="J46" s="19"/>
    </row>
    <row r="47" spans="2:12">
      <c r="B47" s="19"/>
      <c r="C47" s="19"/>
      <c r="D47" s="19"/>
      <c r="E47" s="19"/>
      <c r="F47" s="19"/>
      <c r="G47" s="19"/>
      <c r="H47" s="19"/>
      <c r="I47" s="19"/>
      <c r="J47" s="19"/>
    </row>
    <row r="48" spans="2:12">
      <c r="B48" s="19"/>
      <c r="C48" s="19"/>
      <c r="D48" s="19"/>
      <c r="E48" s="19"/>
      <c r="F48" s="19"/>
      <c r="G48" s="19"/>
      <c r="H48" s="19"/>
      <c r="I48" s="19"/>
      <c r="J48" s="19"/>
    </row>
    <row r="49" spans="2:10" ht="20">
      <c r="B49" s="19"/>
      <c r="C49" s="19"/>
      <c r="D49" s="97" t="s">
        <v>4</v>
      </c>
      <c r="E49" s="97"/>
      <c r="F49" s="97"/>
      <c r="G49" s="97"/>
      <c r="H49" s="97"/>
      <c r="I49" s="19"/>
      <c r="J49" s="19"/>
    </row>
    <row r="50" spans="2:10" ht="12" customHeight="1">
      <c r="B50" s="19"/>
      <c r="C50" s="19"/>
      <c r="D50" s="70"/>
      <c r="E50" s="70"/>
      <c r="F50" s="70"/>
      <c r="G50" s="70"/>
      <c r="H50" s="70"/>
      <c r="I50" s="19"/>
      <c r="J50" s="19"/>
    </row>
    <row r="51" spans="2:10" ht="48">
      <c r="B51" s="19"/>
      <c r="C51" s="19"/>
      <c r="D51" s="71" t="s">
        <v>0</v>
      </c>
      <c r="E51" s="72" t="s">
        <v>19</v>
      </c>
      <c r="F51" s="73" t="s">
        <v>11</v>
      </c>
      <c r="G51" s="73" t="s">
        <v>20</v>
      </c>
      <c r="H51" s="74" t="s">
        <v>13</v>
      </c>
      <c r="I51" s="19"/>
      <c r="J51" s="19"/>
    </row>
    <row r="52" spans="2:10" ht="16">
      <c r="B52" s="19"/>
      <c r="C52" s="19"/>
      <c r="D52" s="75">
        <v>-0.4</v>
      </c>
      <c r="E52" s="88">
        <f t="shared" ref="E52:E59" si="0">+$E$11*(1+D52)</f>
        <v>12</v>
      </c>
      <c r="F52" s="89">
        <f>+$H$28*E52</f>
        <v>0</v>
      </c>
      <c r="G52" s="89">
        <f>+F52-$B$28</f>
        <v>0</v>
      </c>
      <c r="H52" s="7" t="e">
        <f>+G52/$B$28</f>
        <v>#DIV/0!</v>
      </c>
      <c r="I52" s="19"/>
      <c r="J52" s="19"/>
    </row>
    <row r="53" spans="2:10" ht="16">
      <c r="B53" s="19"/>
      <c r="C53" s="19"/>
      <c r="D53" s="75">
        <v>-0.3</v>
      </c>
      <c r="E53" s="90">
        <f t="shared" si="0"/>
        <v>14</v>
      </c>
      <c r="F53" s="89">
        <f t="shared" ref="F53:F59" si="1">+$H$28*E53</f>
        <v>0</v>
      </c>
      <c r="G53" s="91">
        <f t="shared" ref="G53:G59" si="2">+F53-$B$28</f>
        <v>0</v>
      </c>
      <c r="H53" s="7" t="e">
        <f t="shared" ref="H53:H59" si="3">+G53/$B$28</f>
        <v>#DIV/0!</v>
      </c>
      <c r="I53" s="19"/>
      <c r="J53" s="19"/>
    </row>
    <row r="54" spans="2:10" ht="16">
      <c r="B54" s="19"/>
      <c r="C54" s="19"/>
      <c r="D54" s="75">
        <v>-0.2</v>
      </c>
      <c r="E54" s="90">
        <f t="shared" si="0"/>
        <v>16</v>
      </c>
      <c r="F54" s="89">
        <f t="shared" si="1"/>
        <v>0</v>
      </c>
      <c r="G54" s="92">
        <f t="shared" si="2"/>
        <v>0</v>
      </c>
      <c r="H54" s="8" t="e">
        <f t="shared" si="3"/>
        <v>#DIV/0!</v>
      </c>
      <c r="I54" s="19"/>
      <c r="J54" s="19"/>
    </row>
    <row r="55" spans="2:10" ht="16">
      <c r="B55" s="19"/>
      <c r="C55" s="19"/>
      <c r="D55" s="75">
        <v>-0.1</v>
      </c>
      <c r="E55" s="90">
        <f t="shared" si="0"/>
        <v>18</v>
      </c>
      <c r="F55" s="89">
        <f t="shared" si="1"/>
        <v>0</v>
      </c>
      <c r="G55" s="92">
        <f t="shared" si="2"/>
        <v>0</v>
      </c>
      <c r="H55" s="8" t="e">
        <f t="shared" si="3"/>
        <v>#DIV/0!</v>
      </c>
      <c r="I55" s="19"/>
      <c r="J55" s="19"/>
    </row>
    <row r="56" spans="2:10" ht="16">
      <c r="B56" s="19"/>
      <c r="C56" s="19"/>
      <c r="D56" s="76">
        <v>0</v>
      </c>
      <c r="E56" s="93">
        <f t="shared" si="0"/>
        <v>20</v>
      </c>
      <c r="F56" s="94">
        <f t="shared" si="1"/>
        <v>0</v>
      </c>
      <c r="G56" s="95">
        <f t="shared" si="2"/>
        <v>0</v>
      </c>
      <c r="H56" s="9" t="e">
        <f t="shared" si="3"/>
        <v>#DIV/0!</v>
      </c>
      <c r="I56" s="19"/>
      <c r="J56" s="19"/>
    </row>
    <row r="57" spans="2:10" ht="16">
      <c r="B57" s="19"/>
      <c r="C57" s="19"/>
      <c r="D57" s="77">
        <v>0.1</v>
      </c>
      <c r="E57" s="90">
        <f t="shared" si="0"/>
        <v>22</v>
      </c>
      <c r="F57" s="89">
        <f t="shared" si="1"/>
        <v>0</v>
      </c>
      <c r="G57" s="92">
        <f t="shared" si="2"/>
        <v>0</v>
      </c>
      <c r="H57" s="8" t="e">
        <f t="shared" si="3"/>
        <v>#DIV/0!</v>
      </c>
      <c r="I57" s="19"/>
      <c r="J57" s="19"/>
    </row>
    <row r="58" spans="2:10" ht="16">
      <c r="B58" s="19"/>
      <c r="C58" s="19"/>
      <c r="D58" s="77">
        <v>0.2</v>
      </c>
      <c r="E58" s="90">
        <f t="shared" si="0"/>
        <v>24</v>
      </c>
      <c r="F58" s="89">
        <f t="shared" si="1"/>
        <v>0</v>
      </c>
      <c r="G58" s="92">
        <f t="shared" si="2"/>
        <v>0</v>
      </c>
      <c r="H58" s="8" t="e">
        <f t="shared" si="3"/>
        <v>#DIV/0!</v>
      </c>
      <c r="I58" s="19"/>
      <c r="J58" s="19"/>
    </row>
    <row r="59" spans="2:10" ht="16">
      <c r="B59" s="19"/>
      <c r="C59" s="19"/>
      <c r="D59" s="77">
        <v>0.3</v>
      </c>
      <c r="E59" s="90">
        <f t="shared" si="0"/>
        <v>26</v>
      </c>
      <c r="F59" s="89">
        <f t="shared" si="1"/>
        <v>0</v>
      </c>
      <c r="G59" s="92">
        <f t="shared" si="2"/>
        <v>0</v>
      </c>
      <c r="H59" s="8" t="e">
        <f t="shared" si="3"/>
        <v>#DIV/0!</v>
      </c>
      <c r="I59" s="19"/>
      <c r="J59" s="19"/>
    </row>
    <row r="60" spans="2:10">
      <c r="B60" s="19"/>
      <c r="C60" s="19"/>
      <c r="D60" s="19"/>
      <c r="E60" s="19"/>
      <c r="F60" s="19"/>
      <c r="G60" s="19"/>
      <c r="H60" s="19"/>
      <c r="I60" s="19"/>
      <c r="J60" s="19"/>
    </row>
    <row r="61" spans="2:10">
      <c r="B61" s="19"/>
      <c r="C61" s="19"/>
      <c r="D61" s="19"/>
      <c r="E61" s="19"/>
      <c r="F61" s="19"/>
      <c r="G61" s="19"/>
      <c r="H61" s="19"/>
      <c r="I61" s="19"/>
      <c r="J61" s="19"/>
    </row>
    <row r="62" spans="2:10" ht="23.5">
      <c r="B62" s="78" t="s">
        <v>33</v>
      </c>
      <c r="C62" s="19"/>
      <c r="D62" s="19"/>
      <c r="E62" s="19"/>
      <c r="F62" s="19"/>
      <c r="G62" s="19"/>
      <c r="H62" s="19"/>
      <c r="I62" s="19"/>
      <c r="J62" s="19"/>
    </row>
    <row r="63" spans="2:10" ht="46.5" customHeight="1">
      <c r="B63" s="96" t="s">
        <v>26</v>
      </c>
      <c r="C63" s="96"/>
      <c r="D63" s="96"/>
      <c r="E63" s="96"/>
      <c r="F63" s="96"/>
      <c r="G63" s="96"/>
      <c r="H63" s="96"/>
      <c r="I63" s="19"/>
      <c r="J63" s="19"/>
    </row>
    <row r="64" spans="2:10">
      <c r="B64" s="19"/>
      <c r="C64" s="19"/>
      <c r="D64" s="19"/>
      <c r="E64" s="19"/>
      <c r="F64" s="19"/>
      <c r="G64" s="19"/>
      <c r="H64" s="19"/>
      <c r="I64" s="19"/>
      <c r="J64" s="19"/>
    </row>
    <row r="65" spans="2:10">
      <c r="B65" s="19" t="s">
        <v>25</v>
      </c>
      <c r="C65" s="19"/>
      <c r="D65" s="79"/>
      <c r="E65" s="19"/>
      <c r="F65" s="19"/>
      <c r="G65" s="19"/>
      <c r="H65" s="19"/>
      <c r="I65" s="19"/>
      <c r="J65" s="19"/>
    </row>
    <row r="66" spans="2:10">
      <c r="B66" s="19" t="s">
        <v>17</v>
      </c>
      <c r="C66" s="19"/>
      <c r="D66" s="19"/>
      <c r="E66" s="19"/>
      <c r="F66" s="19"/>
      <c r="G66" s="19"/>
      <c r="H66" s="19"/>
      <c r="I66" s="19"/>
      <c r="J66" s="19"/>
    </row>
    <row r="67" spans="2:10">
      <c r="B67" s="19" t="s">
        <v>10</v>
      </c>
      <c r="C67" s="19"/>
      <c r="D67" s="19"/>
      <c r="E67" s="19"/>
      <c r="F67" s="19"/>
      <c r="G67" s="19"/>
      <c r="H67" s="19"/>
      <c r="I67" s="19"/>
      <c r="J67" s="19"/>
    </row>
  </sheetData>
  <sheetProtection algorithmName="SHA-512" hashValue="AILTKiHpo0/TlSPxX58LS7xLc/dCpQXwYOvFUBeV/ZockoemayU/t2hQaAFq6aEzCrITk048D6fl7reQPaToqA==" saltValue="s2UtI35cITca2NXxXZIMrQ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HSqHRkWxUZA7k9Ev+v/XyKzIf/4BzvE3w7pnqSHM2ybhmZ//EbvdbPzyhd6n9Y8qk0h2P0Bq3O6ALt3PcGekGA==" saltValue="3qekZ6G75FF5SocV5Ixvuw==" spinCount="100000" sqref="B21 G21 B45 D45" name="Plage1"/>
  </protectedRanges>
  <mergeCells count="8">
    <mergeCell ref="B63:H63"/>
    <mergeCell ref="D49:H49"/>
    <mergeCell ref="G17:J17"/>
    <mergeCell ref="H20:J21"/>
    <mergeCell ref="B17:D17"/>
    <mergeCell ref="B24:J24"/>
    <mergeCell ref="B40:J40"/>
    <mergeCell ref="B30:J30"/>
  </mergeCells>
  <conditionalFormatting sqref="D21">
    <cfRule type="cellIs" dxfId="7" priority="11" operator="greaterThan">
      <formula>50000</formula>
    </cfRule>
  </conditionalFormatting>
  <conditionalFormatting sqref="D21">
    <cfRule type="cellIs" dxfId="6" priority="9" operator="lessThan">
      <formula>50</formula>
    </cfRule>
    <cfRule type="cellIs" dxfId="5" priority="10" operator="greaterThan">
      <formula>50000</formula>
    </cfRule>
  </conditionalFormatting>
  <conditionalFormatting sqref="H52:H53">
    <cfRule type="cellIs" dxfId="4" priority="5" operator="lessThan">
      <formula>0</formula>
    </cfRule>
  </conditionalFormatting>
  <conditionalFormatting sqref="H52">
    <cfRule type="cellIs" dxfId="3" priority="4" operator="lessThan">
      <formula>0</formula>
    </cfRule>
  </conditionalFormatting>
  <conditionalFormatting sqref="G52:G53">
    <cfRule type="cellIs" dxfId="2" priority="3" operator="lessThan">
      <formula>0</formula>
    </cfRule>
  </conditionalFormatting>
  <conditionalFormatting sqref="F52:F53">
    <cfRule type="cellIs" dxfId="1" priority="2" operator="lessThan">
      <formula>$B$28</formula>
    </cfRule>
  </conditionalFormatting>
  <conditionalFormatting sqref="E52:E59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lienFR">
                <anchor moveWithCells="1" sizeWithCells="1">
                  <from>
                    <xdr:col>8</xdr:col>
                    <xdr:colOff>50800</xdr:colOff>
                    <xdr:row>5</xdr:row>
                    <xdr:rowOff>133350</xdr:rowOff>
                  </from>
                  <to>
                    <xdr:col>9</xdr:col>
                    <xdr:colOff>228600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96C51-A75C-4A8F-B13B-CE751A0328E1}">
  <sheetPr codeName="Feuil1"/>
  <dimension ref="A1"/>
  <sheetViews>
    <sheetView workbookViewId="0"/>
  </sheetViews>
  <sheetFormatPr baseColWidth="10" defaultRowHeight="14.5"/>
  <sheetData>
    <row r="1" spans="1:1">
      <c r="A1" s="1" t="s">
        <v>18</v>
      </c>
    </row>
  </sheetData>
  <hyperlinks>
    <hyperlink ref="A1" r:id="rId1" display="https://www.bing.com/search?q=XPAR:ELIS&amp;form=skydnc&amp;tf=U2VydmljZT1GaW5hbmNlQW5zd2VyIFNjZW5hcmlvPVNlY3VyaXR5RGV0YWlsIFBvc2l0aW9uPU5PUCBSYW5raW5nRGF0YT1UcnVlIEZvcmNlUGxhY2U9RmFsc2UgUGFpcnM9dDphZThoY3c7IHw%3d&amp;hs=%2bh990iY0yFqPQJIMfjlUBY1ny59GSOWVOcmGUJLMCeo%3d" xr:uid="{7270F54D-0865-4110-8AAC-C440A9ADBCB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FR - FCPE EUR</vt:lpstr>
      <vt:lpstr>Lien Elis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CASSIN Pauline</dc:creator>
  <cp:lastModifiedBy>FAKIR Sofiane</cp:lastModifiedBy>
  <cp:lastPrinted>2024-02-07T22:04:20Z</cp:lastPrinted>
  <dcterms:created xsi:type="dcterms:W3CDTF">2023-09-25T09:15:03Z</dcterms:created>
  <dcterms:modified xsi:type="dcterms:W3CDTF">2024-05-17T12:32:22Z</dcterms:modified>
</cp:coreProperties>
</file>